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Makro Master II 2020\"/>
    </mc:Choice>
  </mc:AlternateContent>
  <bookViews>
    <workbookView xWindow="0" yWindow="0" windowWidth="28800" windowHeight="11835" activeTab="2"/>
  </bookViews>
  <sheets>
    <sheet name="BP" sheetId="2" r:id="rId1"/>
    <sheet name="BDP" sheetId="3" r:id="rId2"/>
    <sheet name="TFP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  <c r="G8" i="4"/>
  <c r="F9" i="4"/>
  <c r="G9" i="4"/>
  <c r="F10" i="4"/>
  <c r="G10" i="4"/>
  <c r="F11" i="4"/>
  <c r="G11" i="4"/>
  <c r="F12" i="4"/>
  <c r="G12" i="4"/>
  <c r="E9" i="4"/>
  <c r="E10" i="4"/>
  <c r="E11" i="4"/>
  <c r="E12" i="4"/>
  <c r="E8" i="4"/>
  <c r="H8" i="4" l="1"/>
  <c r="H11" i="4"/>
  <c r="H9" i="4"/>
  <c r="H12" i="4"/>
  <c r="H10" i="4"/>
  <c r="E32" i="3" l="1"/>
  <c r="E33" i="3" s="1"/>
  <c r="E23" i="3"/>
  <c r="E24" i="3" s="1"/>
  <c r="E14" i="3"/>
  <c r="E15" i="3" s="1"/>
  <c r="E37" i="2" l="1"/>
  <c r="E34" i="2"/>
  <c r="E31" i="2"/>
  <c r="E27" i="2"/>
  <c r="E15" i="2"/>
  <c r="E22" i="2"/>
  <c r="E19" i="2"/>
  <c r="E16" i="2"/>
  <c r="E12" i="2"/>
  <c r="E9" i="2"/>
  <c r="E8" i="2" s="1"/>
  <c r="E25" i="2" s="1"/>
  <c r="E41" i="2"/>
  <c r="E30" i="2"/>
  <c r="E42" i="2" s="1"/>
  <c r="E43" i="2" s="1"/>
</calcChain>
</file>

<file path=xl/sharedStrings.xml><?xml version="1.0" encoding="utf-8"?>
<sst xmlns="http://schemas.openxmlformats.org/spreadsheetml/2006/main" count="74" uniqueCount="50">
  <si>
    <t>Tekući račun</t>
  </si>
  <si>
    <t>Dobra i usluge</t>
  </si>
  <si>
    <t>Dobra</t>
  </si>
  <si>
    <t>Usluge</t>
  </si>
  <si>
    <t>Dohodak iz inostranstva</t>
  </si>
  <si>
    <t>Zarade i kompenzacije</t>
  </si>
  <si>
    <t>Dohodak od investicija</t>
  </si>
  <si>
    <t>Tekući transferi</t>
  </si>
  <si>
    <t>Kapitalni i finansijski račun</t>
  </si>
  <si>
    <t>Kapitalni račun</t>
  </si>
  <si>
    <t>Finansijski račun</t>
  </si>
  <si>
    <t>Direktne investicije</t>
  </si>
  <si>
    <t>Portfolio investicije</t>
  </si>
  <si>
    <t>Ostale investicije</t>
  </si>
  <si>
    <t>Greške i propusti</t>
  </si>
  <si>
    <t>Priliv</t>
  </si>
  <si>
    <t>Odliv</t>
  </si>
  <si>
    <t>Izvoz</t>
  </si>
  <si>
    <t>Uvoz</t>
  </si>
  <si>
    <t>Prihod</t>
  </si>
  <si>
    <t>Rashod</t>
  </si>
  <si>
    <t>Saldo tekućeg računa</t>
  </si>
  <si>
    <t>Rezerve</t>
  </si>
  <si>
    <t>Saldo KF računa</t>
  </si>
  <si>
    <t>Primjer, ekonomija X</t>
  </si>
  <si>
    <t>milion €</t>
  </si>
  <si>
    <t>Saldo Bilansa placanja</t>
  </si>
  <si>
    <t>Potrošnja domaćinstava</t>
  </si>
  <si>
    <t>Potrošnja države</t>
  </si>
  <si>
    <t>Bruto investicije</t>
  </si>
  <si>
    <t>Amortizacija</t>
  </si>
  <si>
    <t>Izvor roba i usluga</t>
  </si>
  <si>
    <t>Uvoz roba i usluga</t>
  </si>
  <si>
    <t>Bruto domaći proizvod</t>
  </si>
  <si>
    <t>Neto domaći proizvod</t>
  </si>
  <si>
    <t>Bruto domaci proizvod (finalne prodaje)</t>
  </si>
  <si>
    <t>Bruto domaci proizvod (faktorski dohoci)</t>
  </si>
  <si>
    <t>Dohodak od rada</t>
  </si>
  <si>
    <t>Dohodak od kapitala</t>
  </si>
  <si>
    <t>Porezi umanjeni za subvencije</t>
  </si>
  <si>
    <t>Bruto domaci proizvod (dodajna vrijednost)</t>
  </si>
  <si>
    <t>Trošak zarada</t>
  </si>
  <si>
    <t>period</t>
  </si>
  <si>
    <t>BDP (milion)</t>
  </si>
  <si>
    <t>Kapital (stok), milion</t>
  </si>
  <si>
    <t>Broj zaposlenih (000)</t>
  </si>
  <si>
    <t>k</t>
  </si>
  <si>
    <t>y</t>
  </si>
  <si>
    <t>l</t>
  </si>
  <si>
    <t>TFP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</si>
</sst>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Border="1"/>
    <xf numFmtId="0" fontId="1" fillId="3" borderId="0" xfId="0" applyFont="1" applyFill="1" applyBorder="1"/>
    <xf numFmtId="0" fontId="1" fillId="2" borderId="0" xfId="0" applyFont="1" applyFill="1" applyBorder="1"/>
    <xf numFmtId="0" fontId="0" fillId="0" borderId="0" xfId="0" applyBorder="1" applyAlignment="1">
      <alignment horizontal="right"/>
    </xf>
    <xf numFmtId="0" fontId="1" fillId="4" borderId="0" xfId="0" applyFont="1" applyFill="1" applyBorder="1"/>
    <xf numFmtId="0" fontId="1" fillId="0" borderId="0" xfId="0" applyFont="1" applyBorder="1"/>
    <xf numFmtId="0" fontId="0" fillId="0" borderId="1" xfId="0" applyBorder="1"/>
    <xf numFmtId="0" fontId="1" fillId="3" borderId="2" xfId="0" applyFont="1" applyFill="1" applyBorder="1"/>
    <xf numFmtId="0" fontId="1" fillId="2" borderId="2" xfId="0" applyFont="1" applyFill="1" applyBorder="1"/>
    <xf numFmtId="0" fontId="0" fillId="0" borderId="2" xfId="0" applyBorder="1"/>
    <xf numFmtId="0" fontId="1" fillId="4" borderId="2" xfId="0" applyFont="1" applyFill="1" applyBorder="1"/>
    <xf numFmtId="0" fontId="1" fillId="0" borderId="2" xfId="0" applyFont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1" fillId="6" borderId="6" xfId="0" applyFont="1" applyFill="1" applyBorder="1"/>
    <xf numFmtId="0" fontId="0" fillId="6" borderId="7" xfId="0" applyFill="1" applyBorder="1"/>
    <xf numFmtId="0" fontId="0" fillId="6" borderId="8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8" xfId="0" applyFont="1" applyFill="1" applyBorder="1"/>
    <xf numFmtId="0" fontId="1" fillId="7" borderId="6" xfId="0" applyFont="1" applyFill="1" applyBorder="1"/>
    <xf numFmtId="0" fontId="1" fillId="7" borderId="7" xfId="0" applyFont="1" applyFill="1" applyBorder="1"/>
    <xf numFmtId="0" fontId="1" fillId="7" borderId="8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 wrapText="1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3"/>
  <sheetViews>
    <sheetView workbookViewId="0">
      <selection activeCell="J32" sqref="J31:J32"/>
    </sheetView>
  </sheetViews>
  <sheetFormatPr defaultRowHeight="15" x14ac:dyDescent="0.25"/>
  <cols>
    <col min="4" max="4" width="23.140625" customWidth="1"/>
  </cols>
  <sheetData>
    <row r="4" spans="1:5" x14ac:dyDescent="0.25">
      <c r="A4" s="1" t="s">
        <v>24</v>
      </c>
    </row>
    <row r="7" spans="1:5" x14ac:dyDescent="0.25">
      <c r="B7" s="17" t="s">
        <v>0</v>
      </c>
      <c r="C7" s="18"/>
      <c r="D7" s="18"/>
      <c r="E7" s="19" t="s">
        <v>25</v>
      </c>
    </row>
    <row r="8" spans="1:5" x14ac:dyDescent="0.25">
      <c r="B8" s="8"/>
      <c r="C8" s="3" t="s">
        <v>1</v>
      </c>
      <c r="D8" s="3"/>
      <c r="E8" s="9">
        <f>E9+E12</f>
        <v>-209</v>
      </c>
    </row>
    <row r="9" spans="1:5" x14ac:dyDescent="0.25">
      <c r="B9" s="8"/>
      <c r="C9" s="2"/>
      <c r="D9" s="4" t="s">
        <v>2</v>
      </c>
      <c r="E9" s="10">
        <f>E10-E11</f>
        <v>-539</v>
      </c>
    </row>
    <row r="10" spans="1:5" x14ac:dyDescent="0.25">
      <c r="B10" s="8"/>
      <c r="C10" s="2"/>
      <c r="D10" s="5" t="s">
        <v>17</v>
      </c>
      <c r="E10" s="11">
        <v>250</v>
      </c>
    </row>
    <row r="11" spans="1:5" x14ac:dyDescent="0.25">
      <c r="B11" s="8"/>
      <c r="C11" s="2"/>
      <c r="D11" s="5" t="s">
        <v>18</v>
      </c>
      <c r="E11" s="11">
        <v>789</v>
      </c>
    </row>
    <row r="12" spans="1:5" x14ac:dyDescent="0.25">
      <c r="B12" s="8"/>
      <c r="C12" s="2"/>
      <c r="D12" s="4" t="s">
        <v>3</v>
      </c>
      <c r="E12" s="10">
        <f>E13-E14</f>
        <v>330</v>
      </c>
    </row>
    <row r="13" spans="1:5" x14ac:dyDescent="0.25">
      <c r="B13" s="8"/>
      <c r="C13" s="2"/>
      <c r="D13" s="5" t="s">
        <v>17</v>
      </c>
      <c r="E13" s="11">
        <v>455</v>
      </c>
    </row>
    <row r="14" spans="1:5" x14ac:dyDescent="0.25">
      <c r="B14" s="8"/>
      <c r="C14" s="2"/>
      <c r="D14" s="5" t="s">
        <v>18</v>
      </c>
      <c r="E14" s="11">
        <v>125</v>
      </c>
    </row>
    <row r="15" spans="1:5" x14ac:dyDescent="0.25">
      <c r="B15" s="8"/>
      <c r="C15" s="3" t="s">
        <v>4</v>
      </c>
      <c r="D15" s="3"/>
      <c r="E15" s="9">
        <f>E16+E19</f>
        <v>-176</v>
      </c>
    </row>
    <row r="16" spans="1:5" x14ac:dyDescent="0.25">
      <c r="B16" s="8"/>
      <c r="C16" s="2"/>
      <c r="D16" s="6" t="s">
        <v>5</v>
      </c>
      <c r="E16" s="12">
        <f>E17-E18</f>
        <v>-120</v>
      </c>
    </row>
    <row r="17" spans="2:5" x14ac:dyDescent="0.25">
      <c r="B17" s="8"/>
      <c r="C17" s="2"/>
      <c r="D17" s="5" t="s">
        <v>19</v>
      </c>
      <c r="E17" s="11">
        <v>125</v>
      </c>
    </row>
    <row r="18" spans="2:5" x14ac:dyDescent="0.25">
      <c r="B18" s="8"/>
      <c r="C18" s="2"/>
      <c r="D18" s="5" t="s">
        <v>20</v>
      </c>
      <c r="E18" s="11">
        <v>245</v>
      </c>
    </row>
    <row r="19" spans="2:5" x14ac:dyDescent="0.25">
      <c r="B19" s="8"/>
      <c r="C19" s="2"/>
      <c r="D19" s="6" t="s">
        <v>6</v>
      </c>
      <c r="E19" s="12">
        <f>E20-E21</f>
        <v>-56</v>
      </c>
    </row>
    <row r="20" spans="2:5" x14ac:dyDescent="0.25">
      <c r="B20" s="8"/>
      <c r="C20" s="2"/>
      <c r="D20" s="5" t="s">
        <v>19</v>
      </c>
      <c r="E20" s="11">
        <v>89</v>
      </c>
    </row>
    <row r="21" spans="2:5" x14ac:dyDescent="0.25">
      <c r="B21" s="8"/>
      <c r="C21" s="2"/>
      <c r="D21" s="5" t="s">
        <v>20</v>
      </c>
      <c r="E21" s="11">
        <v>145</v>
      </c>
    </row>
    <row r="22" spans="2:5" x14ac:dyDescent="0.25">
      <c r="B22" s="8"/>
      <c r="C22" s="3" t="s">
        <v>7</v>
      </c>
      <c r="D22" s="3"/>
      <c r="E22" s="9">
        <f>E23-E24</f>
        <v>8</v>
      </c>
    </row>
    <row r="23" spans="2:5" x14ac:dyDescent="0.25">
      <c r="B23" s="8"/>
      <c r="C23" s="2"/>
      <c r="D23" s="5" t="s">
        <v>19</v>
      </c>
      <c r="E23" s="11">
        <v>33</v>
      </c>
    </row>
    <row r="24" spans="2:5" x14ac:dyDescent="0.25">
      <c r="B24" s="8"/>
      <c r="C24" s="2"/>
      <c r="D24" s="5" t="s">
        <v>20</v>
      </c>
      <c r="E24" s="11">
        <v>25</v>
      </c>
    </row>
    <row r="25" spans="2:5" x14ac:dyDescent="0.25">
      <c r="B25" s="17" t="s">
        <v>21</v>
      </c>
      <c r="C25" s="23"/>
      <c r="D25" s="24"/>
      <c r="E25" s="25">
        <f>E8+E15+E22</f>
        <v>-377</v>
      </c>
    </row>
    <row r="26" spans="2:5" x14ac:dyDescent="0.25">
      <c r="B26" s="20" t="s">
        <v>8</v>
      </c>
      <c r="C26" s="21"/>
      <c r="D26" s="21"/>
      <c r="E26" s="22"/>
    </row>
    <row r="27" spans="2:5" x14ac:dyDescent="0.25">
      <c r="B27" s="8"/>
      <c r="C27" s="7" t="s">
        <v>9</v>
      </c>
      <c r="D27" s="7"/>
      <c r="E27" s="9">
        <f>E28-E29</f>
        <v>33</v>
      </c>
    </row>
    <row r="28" spans="2:5" x14ac:dyDescent="0.25">
      <c r="B28" s="8"/>
      <c r="C28" s="2"/>
      <c r="D28" s="5" t="s">
        <v>15</v>
      </c>
      <c r="E28" s="11">
        <v>45</v>
      </c>
    </row>
    <row r="29" spans="2:5" x14ac:dyDescent="0.25">
      <c r="B29" s="8"/>
      <c r="C29" s="2"/>
      <c r="D29" s="5" t="s">
        <v>16</v>
      </c>
      <c r="E29" s="11">
        <v>12</v>
      </c>
    </row>
    <row r="30" spans="2:5" x14ac:dyDescent="0.25">
      <c r="B30" s="8"/>
      <c r="C30" s="7" t="s">
        <v>10</v>
      </c>
      <c r="D30" s="2"/>
      <c r="E30" s="13">
        <f>E31+E34+E37+E40</f>
        <v>344</v>
      </c>
    </row>
    <row r="31" spans="2:5" x14ac:dyDescent="0.25">
      <c r="B31" s="8"/>
      <c r="C31" s="2"/>
      <c r="D31" s="2" t="s">
        <v>11</v>
      </c>
      <c r="E31" s="9">
        <f>E32-E33</f>
        <v>215</v>
      </c>
    </row>
    <row r="32" spans="2:5" x14ac:dyDescent="0.25">
      <c r="B32" s="8"/>
      <c r="C32" s="2"/>
      <c r="D32" s="5" t="s">
        <v>15</v>
      </c>
      <c r="E32" s="11">
        <v>360</v>
      </c>
    </row>
    <row r="33" spans="2:5" x14ac:dyDescent="0.25">
      <c r="B33" s="8"/>
      <c r="C33" s="2"/>
      <c r="D33" s="5" t="s">
        <v>16</v>
      </c>
      <c r="E33" s="11">
        <v>145</v>
      </c>
    </row>
    <row r="34" spans="2:5" x14ac:dyDescent="0.25">
      <c r="B34" s="8"/>
      <c r="C34" s="2"/>
      <c r="D34" s="2" t="s">
        <v>12</v>
      </c>
      <c r="E34" s="9">
        <f>E35-E36</f>
        <v>145</v>
      </c>
    </row>
    <row r="35" spans="2:5" x14ac:dyDescent="0.25">
      <c r="B35" s="8"/>
      <c r="C35" s="2"/>
      <c r="D35" s="5" t="s">
        <v>15</v>
      </c>
      <c r="E35" s="11">
        <v>170</v>
      </c>
    </row>
    <row r="36" spans="2:5" x14ac:dyDescent="0.25">
      <c r="B36" s="8"/>
      <c r="C36" s="2"/>
      <c r="D36" s="5" t="s">
        <v>16</v>
      </c>
      <c r="E36" s="11">
        <v>25</v>
      </c>
    </row>
    <row r="37" spans="2:5" x14ac:dyDescent="0.25">
      <c r="B37" s="8"/>
      <c r="C37" s="2"/>
      <c r="D37" s="2" t="s">
        <v>13</v>
      </c>
      <c r="E37" s="9">
        <f>E38-E39</f>
        <v>80</v>
      </c>
    </row>
    <row r="38" spans="2:5" x14ac:dyDescent="0.25">
      <c r="B38" s="8"/>
      <c r="C38" s="2"/>
      <c r="D38" s="5" t="s">
        <v>15</v>
      </c>
      <c r="E38" s="11">
        <v>100</v>
      </c>
    </row>
    <row r="39" spans="2:5" x14ac:dyDescent="0.25">
      <c r="B39" s="8"/>
      <c r="C39" s="2"/>
      <c r="D39" s="5" t="s">
        <v>16</v>
      </c>
      <c r="E39" s="11">
        <v>20</v>
      </c>
    </row>
    <row r="40" spans="2:5" x14ac:dyDescent="0.25">
      <c r="B40" s="8"/>
      <c r="C40" s="2"/>
      <c r="D40" s="2" t="s">
        <v>22</v>
      </c>
      <c r="E40" s="13">
        <v>-96</v>
      </c>
    </row>
    <row r="41" spans="2:5" x14ac:dyDescent="0.25">
      <c r="B41" s="8"/>
      <c r="C41" s="2" t="s">
        <v>14</v>
      </c>
      <c r="D41" s="2"/>
      <c r="E41" s="11">
        <f>E27+E30+E25</f>
        <v>0</v>
      </c>
    </row>
    <row r="42" spans="2:5" x14ac:dyDescent="0.25">
      <c r="B42" s="26" t="s">
        <v>23</v>
      </c>
      <c r="C42" s="27"/>
      <c r="D42" s="27"/>
      <c r="E42" s="28">
        <f>E27+E30</f>
        <v>377</v>
      </c>
    </row>
    <row r="43" spans="2:5" x14ac:dyDescent="0.25">
      <c r="B43" s="14" t="s">
        <v>26</v>
      </c>
      <c r="C43" s="15"/>
      <c r="D43" s="15"/>
      <c r="E43" s="16">
        <f>E25+E42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3"/>
  <sheetViews>
    <sheetView workbookViewId="0">
      <selection activeCell="B36" sqref="B36"/>
    </sheetView>
  </sheetViews>
  <sheetFormatPr defaultRowHeight="15" x14ac:dyDescent="0.25"/>
  <cols>
    <col min="4" max="4" width="23.140625" customWidth="1"/>
  </cols>
  <sheetData>
    <row r="4" spans="1:5" x14ac:dyDescent="0.25">
      <c r="A4" s="1" t="s">
        <v>24</v>
      </c>
    </row>
    <row r="7" spans="1:5" x14ac:dyDescent="0.25">
      <c r="B7" s="17" t="s">
        <v>35</v>
      </c>
      <c r="C7" s="18"/>
      <c r="D7" s="18"/>
      <c r="E7" s="19" t="s">
        <v>25</v>
      </c>
    </row>
    <row r="8" spans="1:5" x14ac:dyDescent="0.25">
      <c r="B8" s="35"/>
      <c r="C8" s="3" t="s">
        <v>27</v>
      </c>
      <c r="D8" s="3"/>
      <c r="E8" s="9">
        <v>555</v>
      </c>
    </row>
    <row r="9" spans="1:5" x14ac:dyDescent="0.25">
      <c r="B9" s="36"/>
      <c r="C9" s="3" t="s">
        <v>28</v>
      </c>
      <c r="D9" s="3"/>
      <c r="E9" s="9">
        <v>325</v>
      </c>
    </row>
    <row r="10" spans="1:5" x14ac:dyDescent="0.25">
      <c r="B10" s="36"/>
      <c r="C10" s="3" t="s">
        <v>29</v>
      </c>
      <c r="D10" s="3"/>
      <c r="E10" s="9">
        <v>254</v>
      </c>
    </row>
    <row r="11" spans="1:5" x14ac:dyDescent="0.25">
      <c r="B11" s="36"/>
      <c r="C11" s="3" t="s">
        <v>30</v>
      </c>
      <c r="D11" s="3"/>
      <c r="E11" s="9">
        <v>98</v>
      </c>
    </row>
    <row r="12" spans="1:5" x14ac:dyDescent="0.25">
      <c r="B12" s="36"/>
      <c r="C12" s="3" t="s">
        <v>31</v>
      </c>
      <c r="D12" s="3"/>
      <c r="E12" s="9">
        <v>365</v>
      </c>
    </row>
    <row r="13" spans="1:5" x14ac:dyDescent="0.25">
      <c r="B13" s="36"/>
      <c r="C13" s="3" t="s">
        <v>32</v>
      </c>
      <c r="D13" s="3"/>
      <c r="E13" s="9">
        <v>485</v>
      </c>
    </row>
    <row r="14" spans="1:5" x14ac:dyDescent="0.25">
      <c r="B14" s="29" t="s">
        <v>33</v>
      </c>
      <c r="C14" s="3"/>
      <c r="D14" s="3"/>
      <c r="E14" s="9">
        <f>E8+E9+E10+E12-E13</f>
        <v>1014</v>
      </c>
    </row>
    <row r="15" spans="1:5" x14ac:dyDescent="0.25">
      <c r="B15" s="30" t="s">
        <v>34</v>
      </c>
      <c r="C15" s="31"/>
      <c r="D15" s="31"/>
      <c r="E15" s="32">
        <f>E14-E11</f>
        <v>916</v>
      </c>
    </row>
    <row r="16" spans="1:5" s="33" customFormat="1" x14ac:dyDescent="0.25">
      <c r="B16" s="34"/>
      <c r="C16" s="34"/>
      <c r="D16" s="34"/>
      <c r="E16" s="34"/>
    </row>
    <row r="18" spans="2:5" x14ac:dyDescent="0.25">
      <c r="B18" s="17" t="s">
        <v>36</v>
      </c>
      <c r="C18" s="18"/>
      <c r="D18" s="18"/>
      <c r="E18" s="19" t="s">
        <v>25</v>
      </c>
    </row>
    <row r="19" spans="2:5" x14ac:dyDescent="0.25">
      <c r="B19" s="35"/>
      <c r="C19" s="3" t="s">
        <v>37</v>
      </c>
      <c r="D19" s="3"/>
      <c r="E19" s="9">
        <v>719</v>
      </c>
    </row>
    <row r="20" spans="2:5" x14ac:dyDescent="0.25">
      <c r="B20" s="36"/>
      <c r="C20" s="3" t="s">
        <v>38</v>
      </c>
      <c r="D20" s="3"/>
      <c r="E20" s="9">
        <v>259</v>
      </c>
    </row>
    <row r="21" spans="2:5" x14ac:dyDescent="0.25">
      <c r="B21" s="36"/>
      <c r="C21" s="3" t="s">
        <v>39</v>
      </c>
      <c r="D21" s="3"/>
      <c r="E21" s="9">
        <v>36</v>
      </c>
    </row>
    <row r="22" spans="2:5" x14ac:dyDescent="0.25">
      <c r="B22" s="36"/>
      <c r="C22" s="3" t="s">
        <v>30</v>
      </c>
      <c r="D22" s="3"/>
      <c r="E22" s="9">
        <v>98</v>
      </c>
    </row>
    <row r="23" spans="2:5" x14ac:dyDescent="0.25">
      <c r="B23" s="29" t="s">
        <v>33</v>
      </c>
      <c r="C23" s="3"/>
      <c r="D23" s="3"/>
      <c r="E23" s="9">
        <f>E19+E20+E21</f>
        <v>1014</v>
      </c>
    </row>
    <row r="24" spans="2:5" x14ac:dyDescent="0.25">
      <c r="B24" s="30" t="s">
        <v>34</v>
      </c>
      <c r="C24" s="31"/>
      <c r="D24" s="31"/>
      <c r="E24" s="32">
        <f>E23-E22</f>
        <v>916</v>
      </c>
    </row>
    <row r="27" spans="2:5" x14ac:dyDescent="0.25">
      <c r="B27" s="17" t="s">
        <v>40</v>
      </c>
      <c r="C27" s="18"/>
      <c r="D27" s="18"/>
      <c r="E27" s="19" t="s">
        <v>25</v>
      </c>
    </row>
    <row r="28" spans="2:5" x14ac:dyDescent="0.25">
      <c r="B28" s="35"/>
      <c r="C28" s="3" t="s">
        <v>41</v>
      </c>
      <c r="D28" s="3"/>
      <c r="E28" s="9">
        <v>724</v>
      </c>
    </row>
    <row r="29" spans="2:5" x14ac:dyDescent="0.25">
      <c r="B29" s="36"/>
      <c r="C29" s="3" t="s">
        <v>29</v>
      </c>
      <c r="D29" s="3"/>
      <c r="E29" s="9">
        <v>254</v>
      </c>
    </row>
    <row r="30" spans="2:5" x14ac:dyDescent="0.25">
      <c r="B30" s="36"/>
      <c r="C30" s="3" t="s">
        <v>39</v>
      </c>
      <c r="D30" s="3"/>
      <c r="E30" s="9">
        <v>36</v>
      </c>
    </row>
    <row r="31" spans="2:5" x14ac:dyDescent="0.25">
      <c r="B31" s="36"/>
      <c r="C31" s="3" t="s">
        <v>30</v>
      </c>
      <c r="D31" s="3"/>
      <c r="E31" s="9">
        <v>98</v>
      </c>
    </row>
    <row r="32" spans="2:5" x14ac:dyDescent="0.25">
      <c r="B32" s="29" t="s">
        <v>33</v>
      </c>
      <c r="C32" s="3"/>
      <c r="D32" s="3"/>
      <c r="E32" s="9">
        <f>E28+E29+E30</f>
        <v>1014</v>
      </c>
    </row>
    <row r="33" spans="2:5" x14ac:dyDescent="0.25">
      <c r="B33" s="30" t="s">
        <v>34</v>
      </c>
      <c r="C33" s="31"/>
      <c r="D33" s="31"/>
      <c r="E33" s="32">
        <f>E32-E31</f>
        <v>916</v>
      </c>
    </row>
  </sheetData>
  <mergeCells count="3">
    <mergeCell ref="B8:B13"/>
    <mergeCell ref="B19:B22"/>
    <mergeCell ref="B28:B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2"/>
  <sheetViews>
    <sheetView tabSelected="1" workbookViewId="0">
      <selection activeCell="B3" sqref="B3"/>
    </sheetView>
  </sheetViews>
  <sheetFormatPr defaultRowHeight="15" x14ac:dyDescent="0.25"/>
  <cols>
    <col min="3" max="3" width="9.85546875" customWidth="1"/>
    <col min="4" max="4" width="11.5703125" customWidth="1"/>
  </cols>
  <sheetData>
    <row r="6" spans="1:8" ht="45" x14ac:dyDescent="0.25">
      <c r="A6" t="s">
        <v>42</v>
      </c>
      <c r="B6" s="39" t="s">
        <v>43</v>
      </c>
      <c r="C6" s="39" t="s">
        <v>44</v>
      </c>
      <c r="D6" s="39" t="s">
        <v>45</v>
      </c>
      <c r="E6" s="39" t="s">
        <v>47</v>
      </c>
      <c r="F6" s="39" t="s">
        <v>46</v>
      </c>
      <c r="G6" s="39" t="s">
        <v>48</v>
      </c>
      <c r="H6" s="39" t="s">
        <v>49</v>
      </c>
    </row>
    <row r="7" spans="1:8" x14ac:dyDescent="0.25">
      <c r="A7" s="37">
        <v>1</v>
      </c>
      <c r="B7">
        <v>4338</v>
      </c>
      <c r="C7">
        <v>11429</v>
      </c>
      <c r="D7" s="38">
        <v>78</v>
      </c>
    </row>
    <row r="8" spans="1:8" x14ac:dyDescent="0.25">
      <c r="A8" s="37">
        <v>2</v>
      </c>
      <c r="B8">
        <v>4850</v>
      </c>
      <c r="C8">
        <v>12705</v>
      </c>
      <c r="D8" s="38">
        <v>85</v>
      </c>
      <c r="E8" s="40">
        <f>(B8/B7)-1</f>
        <v>0.11802674043337946</v>
      </c>
      <c r="F8" s="40">
        <f t="shared" ref="F8:G12" si="0">(C8/C7)-1</f>
        <v>0.11164581328200196</v>
      </c>
      <c r="G8" s="40">
        <f t="shared" si="0"/>
        <v>8.9743589743589647E-2</v>
      </c>
      <c r="H8" s="40">
        <f>E8-0.33*F8-(1-0.33)*G8</f>
        <v>2.1055416922113761E-2</v>
      </c>
    </row>
    <row r="9" spans="1:8" x14ac:dyDescent="0.25">
      <c r="A9" s="37">
        <v>3</v>
      </c>
      <c r="B9">
        <v>5200</v>
      </c>
      <c r="C9">
        <v>13350</v>
      </c>
      <c r="D9" s="38">
        <v>90</v>
      </c>
      <c r="E9" s="40">
        <f t="shared" ref="E9:E12" si="1">(B9/B8)-1</f>
        <v>7.2164948453608213E-2</v>
      </c>
      <c r="F9" s="40">
        <f t="shared" si="0"/>
        <v>5.0767414403777966E-2</v>
      </c>
      <c r="G9" s="40">
        <f t="shared" si="0"/>
        <v>5.8823529411764719E-2</v>
      </c>
      <c r="H9" s="40">
        <f t="shared" ref="H9:H12" si="2">E9-0.33*F9-(1-0.33)*G9</f>
        <v>1.599993699447913E-2</v>
      </c>
    </row>
    <row r="10" spans="1:8" x14ac:dyDescent="0.25">
      <c r="A10" s="37">
        <v>4</v>
      </c>
      <c r="B10">
        <v>5469</v>
      </c>
      <c r="C10">
        <v>13885</v>
      </c>
      <c r="D10" s="38">
        <v>92</v>
      </c>
      <c r="E10" s="40">
        <f t="shared" si="1"/>
        <v>5.1730769230769136E-2</v>
      </c>
      <c r="F10" s="40">
        <f t="shared" si="0"/>
        <v>4.0074906367041141E-2</v>
      </c>
      <c r="G10" s="40">
        <f t="shared" si="0"/>
        <v>2.2222222222222143E-2</v>
      </c>
      <c r="H10" s="40">
        <f t="shared" si="2"/>
        <v>2.3617161240756725E-2</v>
      </c>
    </row>
    <row r="11" spans="1:8" x14ac:dyDescent="0.25">
      <c r="A11" s="37">
        <v>5</v>
      </c>
      <c r="B11">
        <v>5698</v>
      </c>
      <c r="C11">
        <v>15430</v>
      </c>
      <c r="D11" s="38">
        <v>96</v>
      </c>
      <c r="E11" s="40">
        <f t="shared" si="1"/>
        <v>4.1872371548729248E-2</v>
      </c>
      <c r="F11" s="40">
        <f t="shared" si="0"/>
        <v>0.11127115592365855</v>
      </c>
      <c r="G11" s="40">
        <f t="shared" si="0"/>
        <v>4.3478260869565188E-2</v>
      </c>
      <c r="H11" s="40">
        <f t="shared" si="2"/>
        <v>-2.3977544688686746E-2</v>
      </c>
    </row>
    <row r="12" spans="1:8" x14ac:dyDescent="0.25">
      <c r="A12" s="37">
        <v>6</v>
      </c>
      <c r="B12">
        <v>6145</v>
      </c>
      <c r="C12">
        <v>17250</v>
      </c>
      <c r="D12" s="38">
        <v>101</v>
      </c>
      <c r="E12" s="40">
        <f t="shared" si="1"/>
        <v>7.8448578448578443E-2</v>
      </c>
      <c r="F12" s="40">
        <f t="shared" si="0"/>
        <v>0.11795204147764093</v>
      </c>
      <c r="G12" s="40">
        <f t="shared" si="0"/>
        <v>5.2083333333333259E-2</v>
      </c>
      <c r="H12" s="40">
        <f t="shared" si="2"/>
        <v>4.6285714276236567E-3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BP</vt:lpstr>
      <vt:lpstr>BDP</vt:lpstr>
      <vt:lpstr>TFP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2020-10-08T09:43:12Z</cp:lastPrinted>
  <dcterms:created xsi:type="dcterms:W3CDTF">2020-10-08T09:16:12Z</dcterms:created>
  <dcterms:modified xsi:type="dcterms:W3CDTF">2020-10-14T08:42:04Z</dcterms:modified>
</cp:coreProperties>
</file>